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пломы и прочее С ДОМА\Учебная практика - Даша Ветрова 75 2гр\Раздел 4\"/>
    </mc:Choice>
  </mc:AlternateContent>
  <xr:revisionPtr revIDLastSave="0" documentId="13_ncr:1_{BC790A1E-13F6-4E1B-9816-85123D59E4D9}" xr6:coauthVersionLast="46" xr6:coauthVersionMax="46" xr10:uidLastSave="{00000000-0000-0000-0000-000000000000}"/>
  <bookViews>
    <workbookView xWindow="-110" yWindow="-110" windowWidth="19420" windowHeight="10540" xr2:uid="{00000000-000D-0000-FFFF-FFFF00000000}"/>
  </bookViews>
  <sheets>
    <sheet name="Данные" sheetId="4" r:id="rId1"/>
    <sheet name="Анализ и сортировка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20" i="4"/>
  <c r="E18" i="4"/>
  <c r="E17" i="4"/>
  <c r="E16" i="4"/>
  <c r="E15" i="4"/>
  <c r="E13" i="4"/>
  <c r="E14" i="4"/>
  <c r="E12" i="4"/>
  <c r="E9" i="4"/>
  <c r="E10" i="4" s="1"/>
  <c r="E6" i="4"/>
  <c r="C24" i="4"/>
  <c r="D24" i="4"/>
  <c r="E24" i="4"/>
  <c r="B24" i="4"/>
  <c r="C21" i="4"/>
  <c r="D21" i="4"/>
  <c r="E21" i="4"/>
  <c r="B21" i="4"/>
  <c r="B7" i="4"/>
  <c r="C10" i="4"/>
  <c r="D10" i="4"/>
  <c r="B10" i="4"/>
  <c r="C7" i="4"/>
  <c r="D7" i="4"/>
  <c r="E7" i="4"/>
</calcChain>
</file>

<file path=xl/sharedStrings.xml><?xml version="1.0" encoding="utf-8"?>
<sst xmlns="http://schemas.openxmlformats.org/spreadsheetml/2006/main" count="39" uniqueCount="27">
  <si>
    <t>Россия</t>
  </si>
  <si>
    <t>Страны СНГ</t>
  </si>
  <si>
    <t>ЕС</t>
  </si>
  <si>
    <t>БРИКС</t>
  </si>
  <si>
    <r>
      <t>Территория,  млн. км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</si>
  <si>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Среднегодовая численность населения, млн. человек</t>
  </si>
  <si>
    <t>Производство зерновых и зернобобовых культур:</t>
  </si>
  <si>
    <t>всего, млн. т</t>
  </si>
  <si>
    <t>на душу населения, кг</t>
  </si>
  <si>
    <t>Скот и птица на убой (в убойном весе):</t>
  </si>
  <si>
    <t>Добыча:</t>
  </si>
  <si>
    <t>нефти (включая газовый конденсат), млн. т</t>
  </si>
  <si>
    <r>
      <t>газа (естественного), млрд. м</t>
    </r>
    <r>
      <rPr>
        <vertAlign val="superscript"/>
        <sz val="12"/>
        <color rgb="FF000000"/>
        <rFont val="Times New Roman"/>
        <family val="1"/>
        <charset val="204"/>
      </rPr>
      <t>3</t>
    </r>
  </si>
  <si>
    <t>угля, млн. т</t>
  </si>
  <si>
    <t>Производство стали, млн. т</t>
  </si>
  <si>
    <t>Производство бумаги и картона, млн. т</t>
  </si>
  <si>
    <t>Импорт:</t>
  </si>
  <si>
    <t>всего, млрд. долл. США</t>
  </si>
  <si>
    <t>на одного жителя, долл. США</t>
  </si>
  <si>
    <t>Экспорт:</t>
  </si>
  <si>
    <t>Производство электроэнергии, млрд. кВт×ч</t>
  </si>
  <si>
    <t>Производство легковых автомобилей, тыс. шт.</t>
  </si>
  <si>
    <t>462 млрд.долл</t>
  </si>
  <si>
    <t>15593 млрд. долл</t>
  </si>
  <si>
    <t xml:space="preserve">Валовой внутренний продукт </t>
  </si>
  <si>
    <t>1700 млрд. долл</t>
  </si>
  <si>
    <t>20800 млрд. долл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</si>
</sst>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left" vertical="center" wrapText="1" indent="2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'Анализ и сортировка'!$B$2</c:f>
              <c:strCache>
                <c:ptCount val="1"/>
                <c:pt idx="0">
                  <c:v>нефти (включая газовый конденсат), млн. т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'Анализ и сортировка'!$A$3:$A$6</c:f>
              <c:strCache>
                <c:ptCount val="4"/>
                <c:pt idx="0">
                  <c:v>БРИКС</c:v>
                </c:pt>
                <c:pt idx="1">
                  <c:v>Россия</c:v>
                </c:pt>
                <c:pt idx="2">
                  <c:v>Страны СНГ</c:v>
                </c:pt>
                <c:pt idx="3">
                  <c:v>ЕС</c:v>
                </c:pt>
              </c:strCache>
            </c:strRef>
          </c:cat>
          <c:val>
            <c:numRef>
              <c:f>'Анализ и сортировка'!$B$3:$B$6</c:f>
              <c:numCache>
                <c:formatCode>0.00</c:formatCode>
                <c:ptCount val="4"/>
                <c:pt idx="0">
                  <c:v>923.9</c:v>
                </c:pt>
                <c:pt idx="1">
                  <c:v>561</c:v>
                </c:pt>
                <c:pt idx="2">
                  <c:v>135.22</c:v>
                </c:pt>
                <c:pt idx="3">
                  <c:v>67.02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DC-4EE1-955B-0CFE066CF36C}"/>
            </c:ext>
          </c:extLst>
        </c:ser>
        <c:ser>
          <c:idx val="1"/>
          <c:order val="1"/>
          <c:tx>
            <c:strRef>
              <c:f>'Анализ и сортировка'!$C$2</c:f>
              <c:strCache>
                <c:ptCount val="1"/>
                <c:pt idx="0">
                  <c:v>газа (естественного), млрд. м3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'Анализ и сортировка'!$A$3:$A$6</c:f>
              <c:strCache>
                <c:ptCount val="4"/>
                <c:pt idx="0">
                  <c:v>БРИКС</c:v>
                </c:pt>
                <c:pt idx="1">
                  <c:v>Россия</c:v>
                </c:pt>
                <c:pt idx="2">
                  <c:v>Страны СНГ</c:v>
                </c:pt>
                <c:pt idx="3">
                  <c:v>ЕС</c:v>
                </c:pt>
              </c:strCache>
            </c:strRef>
          </c:cat>
          <c:val>
            <c:numRef>
              <c:f>'Анализ и сортировка'!$C$3:$C$6</c:f>
              <c:numCache>
                <c:formatCode>0.00</c:formatCode>
                <c:ptCount val="4"/>
                <c:pt idx="0">
                  <c:v>1101.9000000000001</c:v>
                </c:pt>
                <c:pt idx="1">
                  <c:v>739</c:v>
                </c:pt>
                <c:pt idx="2">
                  <c:v>162.41999999999999</c:v>
                </c:pt>
                <c:pt idx="3">
                  <c:v>71.81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DC-4EE1-955B-0CFE066CF36C}"/>
            </c:ext>
          </c:extLst>
        </c:ser>
        <c:ser>
          <c:idx val="2"/>
          <c:order val="2"/>
          <c:tx>
            <c:strRef>
              <c:f>'Анализ и сортировка'!$D$2</c:f>
              <c:strCache>
                <c:ptCount val="1"/>
                <c:pt idx="0">
                  <c:v>угля, млн. т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'Анализ и сортировка'!$A$3:$A$6</c:f>
              <c:strCache>
                <c:ptCount val="4"/>
                <c:pt idx="0">
                  <c:v>БРИКС</c:v>
                </c:pt>
                <c:pt idx="1">
                  <c:v>Россия</c:v>
                </c:pt>
                <c:pt idx="2">
                  <c:v>Страны СНГ</c:v>
                </c:pt>
                <c:pt idx="3">
                  <c:v>ЕС</c:v>
                </c:pt>
              </c:strCache>
            </c:strRef>
          </c:cat>
          <c:val>
            <c:numRef>
              <c:f>'Анализ и сортировка'!$D$3:$D$6</c:f>
              <c:numCache>
                <c:formatCode>0.00</c:formatCode>
                <c:ptCount val="4"/>
                <c:pt idx="0">
                  <c:v>801.9</c:v>
                </c:pt>
                <c:pt idx="1">
                  <c:v>439</c:v>
                </c:pt>
                <c:pt idx="2">
                  <c:v>154.30000000000001</c:v>
                </c:pt>
                <c:pt idx="3">
                  <c:v>356.7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DC-4EE1-955B-0CFE066CF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0121039"/>
        <c:axId val="590117295"/>
      </c:lineChart>
      <c:catAx>
        <c:axId val="590121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90117295"/>
        <c:crosses val="autoZero"/>
        <c:auto val="1"/>
        <c:lblAlgn val="ctr"/>
        <c:lblOffset val="100"/>
        <c:noMultiLvlLbl val="0"/>
      </c:catAx>
      <c:valAx>
        <c:axId val="590117295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90121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158750</xdr:colOff>
      <xdr:row>7</xdr:row>
      <xdr:rowOff>95250</xdr:rowOff>
    </xdr:from>
    <xdr:to>
      <xdr:col>7</xdr:col>
      <xdr:colOff>355600</xdr:colOff>
      <xdr:row>28</xdr:row>
      <xdr:rowOff>114300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1EA065C-7AB7-4DD2-8060-24542C98ED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zoomScale="60" zoomScaleNormal="60" workbookViewId="0">
      <selection activeCell="F15" sqref="F15"/>
    </sheetView>
  </sheetViews>
  <sheetFormatPr defaultColWidth="32.1796875" defaultRowHeight="14.5" x14ac:dyDescent="0.35"/>
  <cols>
    <col min="1" max="1" width="35.90625" customWidth="1"/>
    <col min="2" max="2" width="14.453125" customWidth="1"/>
    <col min="3" max="3" width="14.81640625" bestFit="1" customWidth="1"/>
    <col min="4" max="4" width="13.90625" customWidth="1"/>
    <col min="5" max="5" width="17.26953125" customWidth="1"/>
  </cols>
  <sheetData>
    <row r="1" spans="1:5" ht="15.5" x14ac:dyDescent="0.35">
      <c r="A1" s="3"/>
      <c r="B1" s="4" t="s">
        <v>0</v>
      </c>
      <c r="C1" s="4" t="s">
        <v>1</v>
      </c>
      <c r="D1" s="4" t="s">
        <v>2</v>
      </c>
      <c r="E1" s="4" t="s">
        <v>3</v>
      </c>
    </row>
    <row r="2" spans="1:5" ht="18.5" x14ac:dyDescent="0.35">
      <c r="A2" s="3" t="s">
        <v>4</v>
      </c>
      <c r="B2" s="5">
        <v>17.12</v>
      </c>
      <c r="C2" s="5">
        <v>22.1</v>
      </c>
      <c r="D2" s="6">
        <v>4.24</v>
      </c>
      <c r="E2" s="6">
        <v>39.729999999999997</v>
      </c>
    </row>
    <row r="3" spans="1:5" ht="31" x14ac:dyDescent="0.35">
      <c r="A3" s="3" t="s">
        <v>5</v>
      </c>
      <c r="B3" s="6">
        <v>146.80000000000001</v>
      </c>
      <c r="C3" s="6">
        <v>134.4</v>
      </c>
      <c r="D3" s="6">
        <v>453.01</v>
      </c>
      <c r="E3" s="6">
        <v>208.4</v>
      </c>
    </row>
    <row r="4" spans="1:5" ht="31" x14ac:dyDescent="0.35">
      <c r="A4" s="3" t="s">
        <v>24</v>
      </c>
      <c r="B4" s="6" t="s">
        <v>25</v>
      </c>
      <c r="C4" s="6" t="s">
        <v>22</v>
      </c>
      <c r="D4" s="6" t="s">
        <v>23</v>
      </c>
      <c r="E4" s="6" t="s">
        <v>26</v>
      </c>
    </row>
    <row r="5" spans="1:5" ht="31" x14ac:dyDescent="0.35">
      <c r="A5" s="3" t="s">
        <v>6</v>
      </c>
      <c r="B5" s="6"/>
      <c r="C5" s="6"/>
      <c r="D5" s="6"/>
      <c r="E5" s="6"/>
    </row>
    <row r="6" spans="1:5" ht="15.5" x14ac:dyDescent="0.35">
      <c r="A6" s="2" t="s">
        <v>7</v>
      </c>
      <c r="B6" s="6">
        <v>121.2</v>
      </c>
      <c r="C6" s="6">
        <v>110.44</v>
      </c>
      <c r="D6" s="6">
        <v>229.46</v>
      </c>
      <c r="E6" s="6">
        <f>1081.93+B6</f>
        <v>1203.1300000000001</v>
      </c>
    </row>
    <row r="7" spans="1:5" ht="15.5" x14ac:dyDescent="0.35">
      <c r="A7" s="2" t="s">
        <v>8</v>
      </c>
      <c r="B7" s="6">
        <f>B3*1000/B9</f>
        <v>13510.031290263207</v>
      </c>
      <c r="C7" s="6">
        <f>C3/C9*1000</f>
        <v>23252.595155709343</v>
      </c>
      <c r="D7" s="6">
        <f>D3/D9*1000</f>
        <v>15471.653005464481</v>
      </c>
      <c r="E7" s="6">
        <f>E3/E9*1000</f>
        <v>1499.2158611858483</v>
      </c>
    </row>
    <row r="8" spans="1:5" ht="31" x14ac:dyDescent="0.35">
      <c r="A8" s="3" t="s">
        <v>9</v>
      </c>
      <c r="B8" s="7"/>
      <c r="C8" s="6"/>
      <c r="D8" s="6"/>
      <c r="E8" s="6"/>
    </row>
    <row r="9" spans="1:5" ht="15.5" x14ac:dyDescent="0.35">
      <c r="A9" s="2" t="s">
        <v>7</v>
      </c>
      <c r="B9" s="6">
        <v>10.866</v>
      </c>
      <c r="C9" s="6">
        <v>5.78</v>
      </c>
      <c r="D9" s="6">
        <v>29.28</v>
      </c>
      <c r="E9" s="6">
        <f>B9+128.14</f>
        <v>139.00599999999997</v>
      </c>
    </row>
    <row r="10" spans="1:5" ht="15.5" x14ac:dyDescent="0.35">
      <c r="A10" s="2" t="s">
        <v>8</v>
      </c>
      <c r="B10" s="6">
        <f>B9*1000/B3</f>
        <v>74.019073569482288</v>
      </c>
      <c r="C10" s="6">
        <f>C9*1000/C3</f>
        <v>43.00595238095238</v>
      </c>
      <c r="D10" s="6">
        <f>D9*1000/D3</f>
        <v>64.63433478289663</v>
      </c>
      <c r="E10" s="6">
        <f>E9*1000/E3</f>
        <v>667.01535508637221</v>
      </c>
    </row>
    <row r="11" spans="1:5" ht="15.5" x14ac:dyDescent="0.35">
      <c r="A11" s="3" t="s">
        <v>10</v>
      </c>
      <c r="B11" s="6"/>
      <c r="C11" s="6"/>
      <c r="D11" s="6"/>
      <c r="E11" s="6"/>
    </row>
    <row r="12" spans="1:5" ht="31" x14ac:dyDescent="0.35">
      <c r="A12" s="2" t="s">
        <v>11</v>
      </c>
      <c r="B12" s="6">
        <v>561</v>
      </c>
      <c r="C12" s="5">
        <v>135.22</v>
      </c>
      <c r="D12" s="6">
        <v>67.02</v>
      </c>
      <c r="E12" s="6">
        <f>B12+362.9</f>
        <v>923.9</v>
      </c>
    </row>
    <row r="13" spans="1:5" ht="38" customHeight="1" x14ac:dyDescent="0.35">
      <c r="A13" s="2" t="s">
        <v>12</v>
      </c>
      <c r="B13" s="6">
        <v>739</v>
      </c>
      <c r="C13" s="5">
        <v>162.41999999999999</v>
      </c>
      <c r="D13" s="6">
        <v>71.81</v>
      </c>
      <c r="E13" s="6">
        <f t="shared" ref="E13:E14" si="0">B13+362.9</f>
        <v>1101.9000000000001</v>
      </c>
    </row>
    <row r="14" spans="1:5" ht="15.5" x14ac:dyDescent="0.35">
      <c r="A14" s="2" t="s">
        <v>13</v>
      </c>
      <c r="B14" s="6">
        <v>439</v>
      </c>
      <c r="C14" s="6">
        <v>154.30000000000001</v>
      </c>
      <c r="D14" s="6">
        <v>356.7</v>
      </c>
      <c r="E14" s="6">
        <f t="shared" si="0"/>
        <v>801.9</v>
      </c>
    </row>
    <row r="15" spans="1:5" ht="31" x14ac:dyDescent="0.35">
      <c r="A15" s="3" t="s">
        <v>20</v>
      </c>
      <c r="B15" s="6">
        <v>1121</v>
      </c>
      <c r="C15" s="6">
        <v>435</v>
      </c>
      <c r="D15" s="6">
        <v>2236.4</v>
      </c>
      <c r="E15" s="6">
        <f>B15+7713.4</f>
        <v>8834.4</v>
      </c>
    </row>
    <row r="16" spans="1:5" ht="15.5" x14ac:dyDescent="0.35">
      <c r="A16" s="3" t="s">
        <v>14</v>
      </c>
      <c r="B16" s="6">
        <v>74.400000000000006</v>
      </c>
      <c r="C16" s="6">
        <v>34.700000000000003</v>
      </c>
      <c r="D16" s="6">
        <v>113</v>
      </c>
      <c r="E16" s="6">
        <f>B16+1073</f>
        <v>1147.4000000000001</v>
      </c>
    </row>
    <row r="17" spans="1:5" ht="31" x14ac:dyDescent="0.35">
      <c r="A17" s="3" t="s">
        <v>21</v>
      </c>
      <c r="B17" s="6">
        <v>1525</v>
      </c>
      <c r="C17" s="6">
        <v>338.2</v>
      </c>
      <c r="D17" s="5">
        <v>5473</v>
      </c>
      <c r="E17" s="6">
        <f>B17+12174</f>
        <v>13699</v>
      </c>
    </row>
    <row r="18" spans="1:5" ht="31" x14ac:dyDescent="0.35">
      <c r="A18" s="3" t="s">
        <v>15</v>
      </c>
      <c r="B18" s="6">
        <v>9.1</v>
      </c>
      <c r="C18" s="6">
        <v>0.56999999999999995</v>
      </c>
      <c r="D18" s="6">
        <v>55.2</v>
      </c>
      <c r="E18" s="6">
        <f>B18+136.1</f>
        <v>145.19999999999999</v>
      </c>
    </row>
    <row r="19" spans="1:5" ht="15.5" x14ac:dyDescent="0.35">
      <c r="A19" s="3" t="s">
        <v>16</v>
      </c>
      <c r="B19" s="6"/>
      <c r="C19" s="6"/>
      <c r="D19" s="6"/>
      <c r="E19" s="6"/>
    </row>
    <row r="20" spans="1:5" ht="18.5" x14ac:dyDescent="0.35">
      <c r="A20" s="2" t="s">
        <v>17</v>
      </c>
      <c r="B20" s="6">
        <v>238.7</v>
      </c>
      <c r="C20" s="5">
        <v>182.7</v>
      </c>
      <c r="D20" s="6">
        <v>5177.8</v>
      </c>
      <c r="E20" s="6">
        <f>B20+2929.7</f>
        <v>3168.3999999999996</v>
      </c>
    </row>
    <row r="21" spans="1:5" ht="15.5" x14ac:dyDescent="0.35">
      <c r="A21" s="2" t="s">
        <v>18</v>
      </c>
      <c r="B21" s="6">
        <f>B20/B3*1000</f>
        <v>1626.0217983651223</v>
      </c>
      <c r="C21" s="6">
        <f>C20/C3*1000</f>
        <v>1359.3749999999998</v>
      </c>
      <c r="D21" s="6">
        <f>D20/D3*1000</f>
        <v>11429.769762256905</v>
      </c>
      <c r="E21" s="6">
        <f>E20/E3*1000</f>
        <v>15203.454894433778</v>
      </c>
    </row>
    <row r="22" spans="1:5" ht="15.5" x14ac:dyDescent="0.35">
      <c r="A22" s="3" t="s">
        <v>19</v>
      </c>
      <c r="B22" s="6"/>
      <c r="C22" s="6"/>
      <c r="D22" s="6"/>
      <c r="E22" s="6"/>
    </row>
    <row r="23" spans="1:5" ht="18.5" x14ac:dyDescent="0.35">
      <c r="A23" s="2" t="s">
        <v>17</v>
      </c>
      <c r="B23" s="6">
        <v>450.3</v>
      </c>
      <c r="C23" s="5">
        <v>192.4</v>
      </c>
      <c r="D23" s="6">
        <v>5272.8</v>
      </c>
      <c r="E23" s="6">
        <f>B23+3159.2</f>
        <v>3609.5</v>
      </c>
    </row>
    <row r="24" spans="1:5" ht="15.5" x14ac:dyDescent="0.35">
      <c r="A24" s="2" t="s">
        <v>18</v>
      </c>
      <c r="B24" s="6">
        <f>B23*1000/B3</f>
        <v>3067.4386920980924</v>
      </c>
      <c r="C24" s="6">
        <f>C23*1000/C3</f>
        <v>1431.547619047619</v>
      </c>
      <c r="D24" s="6">
        <f>D23*1000/D3</f>
        <v>11639.478157215073</v>
      </c>
      <c r="E24" s="6">
        <f>E23*1000/E3</f>
        <v>17320.057581573896</v>
      </c>
    </row>
  </sheetData>
  <pageMargins left="0.7" right="0.7" top="0.75" bottom="0.75" header="0.3" footer="0.3"/>
  <pageSetup paperSize="9" scale="5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6"/>
  <sheetViews>
    <sheetView zoomScale="50" zoomScaleNormal="50" workbookViewId="0">
      <selection activeCell="P15" sqref="P15"/>
    </sheetView>
  </sheetViews>
  <sheetFormatPr defaultRowHeight="15.5" x14ac:dyDescent="0.35"/>
  <cols>
    <col min="1" max="1" width="26.90625" style="1" customWidth="1"/>
    <col min="2" max="2" width="12.54296875" customWidth="1"/>
    <col min="3" max="3" width="12.7265625" customWidth="1"/>
    <col min="4" max="4" width="12.36328125" customWidth="1"/>
    <col min="5" max="5" width="13.08984375" customWidth="1"/>
  </cols>
  <sheetData>
    <row r="2" spans="1:4" ht="77.5" x14ac:dyDescent="0.35">
      <c r="A2" s="8" t="s">
        <v>10</v>
      </c>
      <c r="B2" s="8" t="s">
        <v>11</v>
      </c>
      <c r="C2" s="8" t="s">
        <v>12</v>
      </c>
      <c r="D2" s="8" t="s">
        <v>13</v>
      </c>
    </row>
    <row r="3" spans="1:4" x14ac:dyDescent="0.35">
      <c r="A3" s="4" t="s">
        <v>3</v>
      </c>
      <c r="B3" s="6">
        <v>923.9</v>
      </c>
      <c r="C3" s="6">
        <v>1101.9000000000001</v>
      </c>
      <c r="D3" s="6">
        <v>801.9</v>
      </c>
    </row>
    <row r="4" spans="1:4" x14ac:dyDescent="0.35">
      <c r="A4" s="4" t="s">
        <v>0</v>
      </c>
      <c r="B4" s="6">
        <v>561</v>
      </c>
      <c r="C4" s="6">
        <v>739</v>
      </c>
      <c r="D4" s="6">
        <v>439</v>
      </c>
    </row>
    <row r="5" spans="1:4" x14ac:dyDescent="0.35">
      <c r="A5" s="4" t="s">
        <v>1</v>
      </c>
      <c r="B5" s="6">
        <v>135.22</v>
      </c>
      <c r="C5" s="6">
        <v>162.41999999999999</v>
      </c>
      <c r="D5" s="6">
        <v>154.30000000000001</v>
      </c>
    </row>
    <row r="6" spans="1:4" x14ac:dyDescent="0.35">
      <c r="A6" s="4" t="s">
        <v>2</v>
      </c>
      <c r="B6" s="6">
        <v>67.02</v>
      </c>
      <c r="C6" s="6">
        <v>71.81</v>
      </c>
      <c r="D6" s="6">
        <v>356.7</v>
      </c>
    </row>
  </sheetData>
  <sortState xmlns:xlrd2="http://schemas.microsoft.com/office/spreadsheetml/2017/richdata2" ref="A3:D6">
    <sortCondition descending="1" ref="B3:B6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Данные</vt:lpstr>
      <vt:lpstr>Анализ и сортировка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2021-04-24T07:53:57Z</cp:lastPrinted>
  <dcterms:created xsi:type="dcterms:W3CDTF">2019-06-23T06:51:16Z</dcterms:created>
  <dcterms:modified xsi:type="dcterms:W3CDTF">2021-05-03T07:44:35Z</dcterms:modified>
</cp:coreProperties>
</file>