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codeName="ЭтаКнига" defaultThemeVersion="124226"/>
  <xr:revisionPtr revIDLastSave="0" documentId="13_ncr:1_{DE66FD08-922E-4590-8643-C996952F0541}" xr6:coauthVersionLast="46" xr6:coauthVersionMax="46" xr10:uidLastSave="{00000000-0000-0000-0000-000000000000}"/>
  <bookViews>
    <workbookView xWindow="-110" yWindow="-110" windowWidth="19420" windowHeight="10540" xr2:uid="{00000000-000D-0000-FFFF-FFFF00000000}"/>
  </bookViews>
  <sheets>
    <sheet name="ИЗ 1" sheetId="1" r:id="rId1"/>
    <sheet name="Гостиниц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4" i="1"/>
  <c r="F23" i="1"/>
  <c r="F22" i="1"/>
  <c r="F21" i="1"/>
  <c r="F20" i="1"/>
  <c r="F13" i="1"/>
  <c r="F15" i="1"/>
  <c r="F11" i="1" l="1"/>
  <c r="F10" i="1"/>
  <c r="F17" i="1" l="1"/>
  <c r="F33" i="1" s="1"/>
</calcChain>
</file>

<file path=xl/sharedStrings.xml><?xml version="1.0" encoding="utf-8"?>
<sst xmlns="http://schemas.openxmlformats.org/spreadsheetml/2006/main" count="20" uniqueCount="20">
  <si>
    <t>Наименование статьи</t>
  </si>
  <si>
    <t>Количество участников</t>
  </si>
  <si>
    <t>Цена в руб.</t>
  </si>
  <si>
    <t>Тип</t>
  </si>
  <si>
    <t>Наименование</t>
  </si>
  <si>
    <t>Цена, руб</t>
  </si>
  <si>
    <t>Сумма:</t>
  </si>
  <si>
    <t>ИТОГО:</t>
  </si>
  <si>
    <t>Расходы на кафе и рестораны</t>
  </si>
  <si>
    <t>Экскурсии и развлечения:</t>
  </si>
  <si>
    <t>Транспортные расходы</t>
  </si>
  <si>
    <t>Страховка</t>
  </si>
  <si>
    <t>Расходы на проживание</t>
  </si>
  <si>
    <t>Смета организации туристической поездки Москва-Казань на группу до 40 чел</t>
  </si>
  <si>
    <t>Astoria Plaza</t>
  </si>
  <si>
    <t>Отель Кристалл</t>
  </si>
  <si>
    <t>Отель Арт</t>
  </si>
  <si>
    <t>Гостиница ТатарИнн</t>
  </si>
  <si>
    <t>Гостиничный комплекс Татарстан</t>
  </si>
  <si>
    <t>Количество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</si>
</sst>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omic Sans MS"/>
      <family val="4"/>
      <charset val="204"/>
    </font>
    <font>
      <sz val="10"/>
      <color theme="1"/>
      <name val="Comic Sans MS"/>
      <family val="4"/>
      <charset val="204"/>
    </font>
    <font>
      <sz val="8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omic Sans MS"/>
      <family val="4"/>
      <charset val="204"/>
    </font>
    <font>
      <sz val="12"/>
      <color theme="1"/>
      <name val="Comic Sans MS"/>
      <family val="4"/>
      <charset val="204"/>
    </font>
    <font>
      <sz val="11"/>
      <color theme="8" tint="0.7999816888943144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2" fillId="2" borderId="0" xfId="0" applyFont="1" applyFill="1"/>
    <xf numFmtId="0" fontId="1" fillId="2" borderId="0" xfId="0" applyFont="1" applyFill="1"/>
    <xf numFmtId="0" fontId="5" fillId="0" borderId="0" xfId="0" applyFont="1"/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3" borderId="6" xfId="0" applyFont="1" applyFill="1" applyBorder="1"/>
    <xf numFmtId="0" fontId="7" fillId="3" borderId="0" xfId="0" applyFont="1" applyFill="1" applyBorder="1"/>
    <xf numFmtId="0" fontId="7" fillId="3" borderId="7" xfId="0" applyFont="1" applyFill="1" applyBorder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9" fillId="2" borderId="0" xfId="1" applyFont="1" applyFill="1" applyAlignment="1">
      <alignment horizontal="center"/>
    </xf>
    <xf numFmtId="0" fontId="10" fillId="0" borderId="6" xfId="0" applyFont="1" applyBorder="1"/>
    <xf numFmtId="0" fontId="10" fillId="3" borderId="0" xfId="0" applyFont="1" applyFill="1" applyBorder="1"/>
    <xf numFmtId="0" fontId="10" fillId="3" borderId="7" xfId="0" applyFont="1" applyFill="1" applyBorder="1" applyAlignment="1">
      <alignment horizontal="center"/>
    </xf>
    <xf numFmtId="0" fontId="10" fillId="3" borderId="6" xfId="0" applyFont="1" applyFill="1" applyBorder="1" applyAlignment="1">
      <alignment wrapText="1"/>
    </xf>
    <xf numFmtId="0" fontId="10" fillId="3" borderId="6" xfId="0" applyFont="1" applyFill="1" applyBorder="1"/>
    <xf numFmtId="0" fontId="9" fillId="3" borderId="8" xfId="0" applyFont="1" applyFill="1" applyBorder="1" applyAlignment="1">
      <alignment horizontal="right"/>
    </xf>
    <xf numFmtId="0" fontId="10" fillId="3" borderId="9" xfId="0" applyFont="1" applyFill="1" applyBorder="1"/>
    <xf numFmtId="0" fontId="9" fillId="3" borderId="10" xfId="0" applyFont="1" applyFill="1" applyBorder="1" applyAlignment="1">
      <alignment horizontal="center"/>
    </xf>
    <xf numFmtId="0" fontId="10" fillId="2" borderId="0" xfId="0" applyFont="1" applyFill="1" applyBorder="1"/>
    <xf numFmtId="0" fontId="10" fillId="3" borderId="3" xfId="0" applyFont="1" applyFill="1" applyBorder="1"/>
    <xf numFmtId="0" fontId="10" fillId="3" borderId="4" xfId="0" applyFont="1" applyFill="1" applyBorder="1"/>
    <xf numFmtId="0" fontId="10" fillId="3" borderId="5" xfId="0" applyFont="1" applyFill="1" applyBorder="1"/>
    <xf numFmtId="0" fontId="10" fillId="3" borderId="8" xfId="0" applyFont="1" applyFill="1" applyBorder="1"/>
    <xf numFmtId="0" fontId="10" fillId="0" borderId="10" xfId="0" applyFont="1" applyBorder="1"/>
    <xf numFmtId="0" fontId="10" fillId="2" borderId="0" xfId="0" applyFont="1" applyFill="1"/>
    <xf numFmtId="0" fontId="10" fillId="3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0" fontId="9" fillId="2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5" fillId="2" borderId="0" xfId="0" applyFont="1" applyFill="1"/>
    <xf numFmtId="0" fontId="14" fillId="2" borderId="0" xfId="0" applyFont="1" applyFill="1"/>
    <xf numFmtId="0" fontId="15" fillId="0" borderId="2" xfId="0" applyFont="1" applyBorder="1" applyAlignment="1">
      <alignment horizontal="center"/>
    </xf>
    <xf numFmtId="0" fontId="15" fillId="0" borderId="2" xfId="0" applyFont="1" applyBorder="1"/>
    <xf numFmtId="0" fontId="16" fillId="0" borderId="2" xfId="0" applyFont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31" fmlaLink="$I$13" fmlaRange="Гостиницы!$A$2:$A$6" noThreeD="1" sel="4" val="0"/>
</file>

<file path=xl/ctrlProps/ctrlProp10.xml><?xml version="1.0" encoding="utf-8"?>
<formControlPr xmlns="http://schemas.microsoft.com/office/spreadsheetml/2009/9/main" objectType="Spin" dx="20" fmlaLink="$G$5" max="30000" min="1" page="10" val="3"/>
</file>

<file path=xl/ctrlProps/ctrlProp11.xml><?xml version="1.0" encoding="utf-8"?>
<formControlPr xmlns="http://schemas.microsoft.com/office/spreadsheetml/2009/9/main" objectType="Spin" dx="20" fmlaLink="$G$3" max="30000" page="10" val="12"/>
</file>

<file path=xl/ctrlProps/ctrlProp2.xml><?xml version="1.0" encoding="utf-8"?>
<formControlPr xmlns="http://schemas.microsoft.com/office/spreadsheetml/2009/9/main" objectType="CheckBox" fmlaLink="$I$20" lockText="1" noThreeD="1"/>
</file>

<file path=xl/ctrlProps/ctrlProp3.xml><?xml version="1.0" encoding="utf-8"?>
<formControlPr xmlns="http://schemas.microsoft.com/office/spreadsheetml/2009/9/main" objectType="CheckBox" checked="Checked" fmlaLink="$I$21" lockText="1" noThreeD="1"/>
</file>

<file path=xl/ctrlProps/ctrlProp4.xml><?xml version="1.0" encoding="utf-8"?>
<formControlPr xmlns="http://schemas.microsoft.com/office/spreadsheetml/2009/9/main" objectType="Radio" checked="Checked" firstButton="1" fmlaLink="$I$27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CheckBox" fmlaLink="$I$22" lockText="1" noThreeD="1"/>
</file>

<file path=xl/ctrlProps/ctrlProp8.xml><?xml version="1.0" encoding="utf-8"?>
<formControlPr xmlns="http://schemas.microsoft.com/office/spreadsheetml/2009/9/main" objectType="CheckBox" fmlaLink="$I$23" lockText="1" noThreeD="1"/>
</file>

<file path=xl/ctrlProps/ctrlProp9.xml><?xml version="1.0" encoding="utf-8"?>
<formControlPr xmlns="http://schemas.microsoft.com/office/spreadsheetml/2009/9/main" objectType="CheckBox" checked="Checked" fmlaLink="$I$24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12</xdr:row>
          <xdr:rowOff>0</xdr:rowOff>
        </xdr:from>
        <xdr:to>
          <xdr:col>5</xdr:col>
          <xdr:colOff>88900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A23BA206-59FF-49A1-ADE8-B27162B50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355600</xdr:colOff>
          <xdr:row>18</xdr:row>
          <xdr:rowOff>260350</xdr:rowOff>
        </xdr:from>
        <xdr:to>
          <xdr:col>3</xdr:col>
          <xdr:colOff>241300</xdr:colOff>
          <xdr:row>20</xdr:row>
          <xdr:rowOff>31749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2EBA8F2F-FA64-48A2-BC95-99797B9CDB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Вселенский Храм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355600</xdr:colOff>
          <xdr:row>20</xdr:row>
          <xdr:rowOff>6350</xdr:rowOff>
        </xdr:from>
        <xdr:to>
          <xdr:col>3</xdr:col>
          <xdr:colOff>234950</xdr:colOff>
          <xdr:row>21</xdr:row>
          <xdr:rowOff>12701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D624F7F4-1D3E-4E1A-8737-325A9973A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Аквапарк Ривьера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567267</xdr:colOff>
          <xdr:row>26</xdr:row>
          <xdr:rowOff>84667</xdr:rowOff>
        </xdr:from>
        <xdr:to>
          <xdr:col>1</xdr:col>
          <xdr:colOff>1037167</xdr:colOff>
          <xdr:row>27</xdr:row>
          <xdr:rowOff>84668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A55224B-97AB-44D0-8FF7-DBE508383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1308100</xdr:colOff>
          <xdr:row>26</xdr:row>
          <xdr:rowOff>74084</xdr:rowOff>
        </xdr:from>
        <xdr:to>
          <xdr:col>1</xdr:col>
          <xdr:colOff>1778000</xdr:colOff>
          <xdr:row>27</xdr:row>
          <xdr:rowOff>74085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A3242DA-A201-4DD3-93BA-178840DB82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26</xdr:row>
          <xdr:rowOff>0</xdr:rowOff>
        </xdr:from>
        <xdr:to>
          <xdr:col>3</xdr:col>
          <xdr:colOff>10583</xdr:colOff>
          <xdr:row>28</xdr:row>
          <xdr:rowOff>0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6BAFEBA9-0B2D-4F77-92CE-9F86DF9A7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Покупка сувениров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355600</xdr:colOff>
          <xdr:row>20</xdr:row>
          <xdr:rowOff>158750</xdr:rowOff>
        </xdr:from>
        <xdr:to>
          <xdr:col>3</xdr:col>
          <xdr:colOff>361950</xdr:colOff>
          <xdr:row>22</xdr:row>
          <xdr:rowOff>50801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E016FFD-C3EC-4ABB-B2E8-C7216361FD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Национальный музей Республики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349250</xdr:colOff>
          <xdr:row>22</xdr:row>
          <xdr:rowOff>0</xdr:rowOff>
        </xdr:from>
        <xdr:to>
          <xdr:col>3</xdr:col>
          <xdr:colOff>355600</xdr:colOff>
          <xdr:row>23</xdr:row>
          <xdr:rowOff>69849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51DE2771-4D9E-462B-B9A4-043540D36B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Кырлай Парк Аттракционов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349250</xdr:colOff>
          <xdr:row>23</xdr:row>
          <xdr:rowOff>6350</xdr:rowOff>
        </xdr:from>
        <xdr:to>
          <xdr:col>3</xdr:col>
          <xdr:colOff>355600</xdr:colOff>
          <xdr:row>24</xdr:row>
          <xdr:rowOff>76201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A2DA68C7-2D7C-4568-B5D5-879A150467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Эрмитаж-Казань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</xdr:row>
          <xdr:rowOff>146050</xdr:rowOff>
        </xdr:from>
        <xdr:to>
          <xdr:col>8</xdr:col>
          <xdr:colOff>260350</xdr:colOff>
          <xdr:row>5</xdr:row>
          <xdr:rowOff>19050</xdr:rowOff>
        </xdr:to>
        <xdr:sp macro="" textlink="">
          <xdr:nvSpPr>
            <xdr:cNvPr id="1048" name="Spinner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EA0AC177-B6F2-4B25-B90C-E4B12A2BFB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</xdr:row>
          <xdr:rowOff>101600</xdr:rowOff>
        </xdr:from>
        <xdr:to>
          <xdr:col>8</xdr:col>
          <xdr:colOff>260350</xdr:colOff>
          <xdr:row>3</xdr:row>
          <xdr:rowOff>6350</xdr:rowOff>
        </xdr:to>
        <xdr:sp macro="" textlink="">
          <xdr:nvSpPr>
            <xdr:cNvPr id="1049" name="Spinner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CC9CFD8-EDDF-4863-B894-12CACB1984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16934</xdr:colOff>
      <xdr:row>0</xdr:row>
      <xdr:rowOff>427567</xdr:rowOff>
    </xdr:from>
    <xdr:to>
      <xdr:col>3</xdr:col>
      <xdr:colOff>438920</xdr:colOff>
      <xdr:row>6</xdr:row>
      <xdr:rowOff>127000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8F54480-E574-4388-9BFB-0B5D84E34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1" y="427567"/>
          <a:ext cx="2845569" cy="130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"/>
  <sheetViews>
    <sheetView tabSelected="1" zoomScale="60" zoomScaleNormal="60" workbookViewId="0">
      <selection activeCell="N21" sqref="N21"/>
    </sheetView>
  </sheetViews>
  <sheetFormatPr defaultRowHeight="14.5" x14ac:dyDescent="0.35"/>
  <cols>
    <col min="1" max="1" width="3.54296875" customWidth="1"/>
    <col min="2" max="2" width="34.54296875" customWidth="1"/>
    <col min="3" max="3" width="8.984375E-2" customWidth="1"/>
    <col min="5" max="5" width="7.453125" customWidth="1"/>
    <col min="6" max="6" width="20.6328125" customWidth="1"/>
    <col min="7" max="7" width="7.6328125" customWidth="1"/>
    <col min="8" max="8" width="4" customWidth="1"/>
  </cols>
  <sheetData>
    <row r="1" spans="1:13" ht="50" customHeight="1" x14ac:dyDescent="0.35">
      <c r="A1" s="42" t="s">
        <v>13</v>
      </c>
      <c r="B1" s="42"/>
      <c r="C1" s="42"/>
      <c r="D1" s="42"/>
      <c r="E1" s="42"/>
      <c r="F1" s="42"/>
      <c r="G1" s="42"/>
      <c r="H1" s="1"/>
      <c r="I1" s="36"/>
      <c r="J1" s="4"/>
      <c r="K1" s="4"/>
      <c r="L1" s="4"/>
      <c r="M1" s="4"/>
    </row>
    <row r="2" spans="1:13" ht="13.5" customHeight="1" thickBot="1" x14ac:dyDescent="0.4">
      <c r="A2" s="43"/>
      <c r="B2" s="43"/>
      <c r="C2" s="43"/>
      <c r="D2" s="43"/>
      <c r="E2" s="43"/>
      <c r="F2" s="43"/>
      <c r="G2" s="43"/>
      <c r="H2" s="1"/>
      <c r="I2" s="36"/>
      <c r="J2" s="4"/>
      <c r="K2" s="4"/>
      <c r="L2" s="4"/>
      <c r="M2" s="4"/>
    </row>
    <row r="3" spans="1:13" ht="16" thickBot="1" x14ac:dyDescent="0.4">
      <c r="A3" s="11"/>
      <c r="B3" s="11"/>
      <c r="C3" s="11"/>
      <c r="D3" s="12"/>
      <c r="E3" s="33" t="s">
        <v>1</v>
      </c>
      <c r="F3" s="12"/>
      <c r="G3" s="34">
        <v>12</v>
      </c>
      <c r="H3" s="1"/>
      <c r="I3" s="36"/>
      <c r="J3" s="4"/>
      <c r="K3" s="4"/>
      <c r="L3" s="4"/>
      <c r="M3" s="4"/>
    </row>
    <row r="4" spans="1:13" ht="16" thickBot="1" x14ac:dyDescent="0.4">
      <c r="A4" s="35"/>
      <c r="B4" s="35"/>
      <c r="C4" s="35"/>
      <c r="D4" s="12"/>
      <c r="E4" s="33"/>
      <c r="F4" s="1"/>
      <c r="G4" s="1"/>
      <c r="H4" s="1"/>
      <c r="I4" s="36"/>
      <c r="J4" s="4"/>
      <c r="K4" s="4"/>
      <c r="L4" s="4"/>
      <c r="M4" s="4"/>
    </row>
    <row r="5" spans="1:13" ht="16" thickBot="1" x14ac:dyDescent="0.4">
      <c r="A5" s="35"/>
      <c r="B5" s="35"/>
      <c r="C5" s="35"/>
      <c r="D5" s="12"/>
      <c r="E5" s="33" t="s">
        <v>19</v>
      </c>
      <c r="F5" s="1"/>
      <c r="G5" s="34">
        <v>3</v>
      </c>
      <c r="H5" s="1"/>
      <c r="I5" s="36"/>
      <c r="J5" s="4"/>
      <c r="K5" s="4"/>
      <c r="L5" s="4"/>
      <c r="M5" s="4"/>
    </row>
    <row r="6" spans="1:13" ht="15.5" x14ac:dyDescent="0.35">
      <c r="A6" s="35"/>
      <c r="B6" s="35"/>
      <c r="C6" s="35"/>
      <c r="D6" s="12"/>
      <c r="E6" s="33"/>
      <c r="F6" s="1"/>
      <c r="G6" s="1"/>
      <c r="H6" s="1"/>
      <c r="I6" s="36"/>
      <c r="J6" s="4"/>
      <c r="K6" s="4"/>
      <c r="L6" s="4"/>
      <c r="M6" s="4"/>
    </row>
    <row r="7" spans="1:13" ht="15" thickBot="1" x14ac:dyDescent="0.4">
      <c r="A7" s="11"/>
      <c r="B7" s="11"/>
      <c r="C7" s="11"/>
      <c r="D7" s="11"/>
      <c r="E7" s="11"/>
      <c r="F7" s="11"/>
      <c r="G7" s="11"/>
      <c r="H7" s="1"/>
      <c r="I7" s="36"/>
      <c r="J7" s="4"/>
      <c r="K7" s="4"/>
      <c r="L7" s="4"/>
      <c r="M7" s="4"/>
    </row>
    <row r="8" spans="1:13" ht="15.5" x14ac:dyDescent="0.45">
      <c r="A8" s="2"/>
      <c r="B8" s="5" t="s">
        <v>0</v>
      </c>
      <c r="C8" s="6"/>
      <c r="D8" s="6" t="s">
        <v>3</v>
      </c>
      <c r="E8" s="6"/>
      <c r="F8" s="7" t="s">
        <v>2</v>
      </c>
      <c r="G8" s="1"/>
      <c r="H8" s="1"/>
      <c r="I8" s="36"/>
      <c r="J8" s="4"/>
      <c r="K8" s="4"/>
      <c r="L8" s="4"/>
      <c r="M8" s="4"/>
    </row>
    <row r="9" spans="1:13" ht="15.5" x14ac:dyDescent="0.45">
      <c r="A9" s="2"/>
      <c r="B9" s="8"/>
      <c r="C9" s="9"/>
      <c r="D9" s="9"/>
      <c r="E9" s="9"/>
      <c r="F9" s="10"/>
      <c r="G9" s="1"/>
      <c r="H9" s="1"/>
      <c r="I9" s="36"/>
      <c r="J9" s="4"/>
      <c r="K9" s="4"/>
      <c r="L9" s="4"/>
      <c r="M9" s="4"/>
    </row>
    <row r="10" spans="1:13" ht="16.5" x14ac:dyDescent="0.45">
      <c r="A10" s="2"/>
      <c r="B10" s="14" t="s">
        <v>10</v>
      </c>
      <c r="C10" s="15"/>
      <c r="D10" s="15"/>
      <c r="E10" s="15"/>
      <c r="F10" s="16">
        <f>IF($G$3="","",IF(G3&lt;=20,$G$3*1200,G3*1450))</f>
        <v>14400</v>
      </c>
      <c r="G10" s="1"/>
      <c r="H10" s="1"/>
      <c r="I10" s="1"/>
      <c r="J10" s="4"/>
      <c r="K10" s="4"/>
      <c r="L10" s="4"/>
      <c r="M10" s="4"/>
    </row>
    <row r="11" spans="1:13" ht="16.5" x14ac:dyDescent="0.45">
      <c r="A11" s="2"/>
      <c r="B11" s="17" t="s">
        <v>11</v>
      </c>
      <c r="C11" s="15"/>
      <c r="D11" s="15"/>
      <c r="E11" s="15"/>
      <c r="F11" s="16">
        <f>IF($G$3="","",($G$3*250))</f>
        <v>3000</v>
      </c>
      <c r="G11" s="1"/>
      <c r="H11" s="1"/>
      <c r="I11" s="36"/>
      <c r="J11" s="4"/>
      <c r="K11" s="4"/>
      <c r="L11" s="4"/>
      <c r="M11" s="4"/>
    </row>
    <row r="12" spans="1:13" ht="16.5" x14ac:dyDescent="0.45">
      <c r="A12" s="2"/>
      <c r="B12" s="18"/>
      <c r="C12" s="15"/>
      <c r="D12" s="15"/>
      <c r="E12" s="15"/>
      <c r="F12" s="16"/>
      <c r="G12" s="1"/>
      <c r="H12" s="1"/>
      <c r="I12" s="37"/>
      <c r="J12" s="4"/>
    </row>
    <row r="13" spans="1:13" ht="16.5" x14ac:dyDescent="0.45">
      <c r="A13" s="2"/>
      <c r="B13" s="18" t="s">
        <v>12</v>
      </c>
      <c r="C13" s="15"/>
      <c r="D13" s="15"/>
      <c r="E13" s="15"/>
      <c r="F13" s="16">
        <f>IF($G$3="","",(INDEX(Гостиницы!A2:B6,'ИЗ 1'!I13,2)*'ИЗ 1'!G3*G5))</f>
        <v>79200</v>
      </c>
      <c r="G13" s="1"/>
      <c r="H13" s="1"/>
      <c r="I13" s="37">
        <v>4</v>
      </c>
      <c r="J13" s="4"/>
    </row>
    <row r="14" spans="1:13" ht="16.5" x14ac:dyDescent="0.45">
      <c r="A14" s="2"/>
      <c r="B14" s="18"/>
      <c r="C14" s="15"/>
      <c r="D14" s="15"/>
      <c r="E14" s="15"/>
      <c r="F14" s="16"/>
      <c r="G14" s="1"/>
      <c r="H14" s="1"/>
      <c r="I14" s="37"/>
      <c r="J14" s="4"/>
    </row>
    <row r="15" spans="1:13" ht="16.5" x14ac:dyDescent="0.45">
      <c r="A15" s="2"/>
      <c r="B15" s="14" t="s">
        <v>8</v>
      </c>
      <c r="C15" s="15"/>
      <c r="D15" s="15"/>
      <c r="E15" s="15"/>
      <c r="F15" s="16">
        <f>IF($G$3="","",($G$3*3000*G5))</f>
        <v>108000</v>
      </c>
      <c r="G15" s="1"/>
      <c r="H15" s="1"/>
      <c r="I15" s="37"/>
      <c r="J15" s="4"/>
    </row>
    <row r="16" spans="1:13" ht="16.5" x14ac:dyDescent="0.45">
      <c r="A16" s="2"/>
      <c r="B16" s="18"/>
      <c r="C16" s="15"/>
      <c r="D16" s="15"/>
      <c r="E16" s="15"/>
      <c r="F16" s="16"/>
      <c r="G16" s="1"/>
      <c r="H16" s="1"/>
      <c r="I16" s="37"/>
      <c r="J16" s="4"/>
    </row>
    <row r="17" spans="1:10" ht="17" thickBot="1" x14ac:dyDescent="0.5">
      <c r="A17" s="2"/>
      <c r="B17" s="19" t="s">
        <v>6</v>
      </c>
      <c r="C17" s="20"/>
      <c r="D17" s="20"/>
      <c r="E17" s="20"/>
      <c r="F17" s="21">
        <f>SUM(F10:F15)</f>
        <v>204600</v>
      </c>
      <c r="G17" s="1"/>
      <c r="H17" s="1"/>
      <c r="I17" s="37"/>
      <c r="J17" s="4"/>
    </row>
    <row r="18" spans="1:10" ht="17" thickBot="1" x14ac:dyDescent="0.5">
      <c r="A18" s="2"/>
      <c r="B18" s="22"/>
      <c r="C18" s="22"/>
      <c r="D18" s="22"/>
      <c r="E18" s="22"/>
      <c r="F18" s="22"/>
      <c r="G18" s="1"/>
      <c r="H18" s="1"/>
      <c r="I18" s="37"/>
      <c r="J18" s="4"/>
    </row>
    <row r="19" spans="1:10" ht="22" customHeight="1" x14ac:dyDescent="0.45">
      <c r="A19" s="2"/>
      <c r="B19" s="23" t="s">
        <v>9</v>
      </c>
      <c r="C19" s="24"/>
      <c r="D19" s="24"/>
      <c r="E19" s="24"/>
      <c r="F19" s="25"/>
      <c r="G19" s="1"/>
      <c r="H19" s="1"/>
      <c r="I19" s="37"/>
      <c r="J19" s="4"/>
    </row>
    <row r="20" spans="1:10" ht="16.5" x14ac:dyDescent="0.45">
      <c r="A20" s="2"/>
      <c r="B20" s="18"/>
      <c r="C20" s="15"/>
      <c r="D20" s="15"/>
      <c r="E20" s="15"/>
      <c r="F20" s="16" t="str">
        <f>IF(I20=TRUE,200*$G$3," ")</f>
        <v xml:space="preserve"> </v>
      </c>
      <c r="G20" s="1"/>
      <c r="H20" s="1"/>
      <c r="I20" s="37" t="b">
        <v>0</v>
      </c>
      <c r="J20" s="4"/>
    </row>
    <row r="21" spans="1:10" ht="16.5" x14ac:dyDescent="0.45">
      <c r="A21" s="2"/>
      <c r="B21" s="18"/>
      <c r="C21" s="15"/>
      <c r="D21" s="15"/>
      <c r="E21" s="15"/>
      <c r="F21" s="16">
        <f>IF(I21=TRUE,1100*$G$3," ")</f>
        <v>13200</v>
      </c>
      <c r="G21" s="1"/>
      <c r="H21" s="1"/>
      <c r="I21" s="37" t="b">
        <v>1</v>
      </c>
      <c r="J21" s="4"/>
    </row>
    <row r="22" spans="1:10" ht="16.5" x14ac:dyDescent="0.45">
      <c r="A22" s="2"/>
      <c r="B22" s="18"/>
      <c r="C22" s="15"/>
      <c r="D22" s="15"/>
      <c r="E22" s="15"/>
      <c r="F22" s="16" t="str">
        <f>IF(I22=TRUE,200*$G$3," ")</f>
        <v xml:space="preserve"> </v>
      </c>
      <c r="G22" s="1"/>
      <c r="H22" s="1"/>
      <c r="I22" s="37" t="b">
        <v>0</v>
      </c>
      <c r="J22" s="4"/>
    </row>
    <row r="23" spans="1:10" ht="16.5" x14ac:dyDescent="0.45">
      <c r="A23" s="2"/>
      <c r="B23" s="18"/>
      <c r="C23" s="15"/>
      <c r="D23" s="15"/>
      <c r="E23" s="15"/>
      <c r="F23" s="16" t="str">
        <f>IF(I23=TRUE,1200*$G$3," ")</f>
        <v xml:space="preserve"> </v>
      </c>
      <c r="G23" s="1"/>
      <c r="H23" s="1"/>
      <c r="I23" s="37" t="b">
        <v>0</v>
      </c>
      <c r="J23" s="4"/>
    </row>
    <row r="24" spans="1:10" ht="16.5" x14ac:dyDescent="0.45">
      <c r="A24" s="2"/>
      <c r="B24" s="18"/>
      <c r="C24" s="15"/>
      <c r="D24" s="15"/>
      <c r="E24" s="15"/>
      <c r="F24" s="16">
        <f>IF(I24=TRUE,300*$G$3," ")</f>
        <v>3600</v>
      </c>
      <c r="G24" s="1"/>
      <c r="H24" s="1"/>
      <c r="I24" s="37" t="b">
        <v>1</v>
      </c>
      <c r="J24" s="4"/>
    </row>
    <row r="25" spans="1:10" ht="17" thickBot="1" x14ac:dyDescent="0.5">
      <c r="A25" s="2"/>
      <c r="B25" s="26"/>
      <c r="C25" s="20"/>
      <c r="D25" s="20"/>
      <c r="E25" s="20"/>
      <c r="F25" s="27"/>
      <c r="G25" s="1"/>
      <c r="H25" s="1"/>
      <c r="I25" s="37"/>
      <c r="J25" s="4"/>
    </row>
    <row r="26" spans="1:10" ht="16.5" x14ac:dyDescent="0.45">
      <c r="A26" s="2"/>
      <c r="B26" s="28"/>
      <c r="C26" s="28"/>
      <c r="D26" s="28"/>
      <c r="E26" s="28"/>
      <c r="F26" s="28"/>
      <c r="G26" s="1"/>
      <c r="H26" s="1"/>
      <c r="I26" s="37"/>
      <c r="J26" s="4"/>
    </row>
    <row r="27" spans="1:10" ht="16.5" x14ac:dyDescent="0.45">
      <c r="A27" s="2"/>
      <c r="B27" s="29"/>
      <c r="C27" s="29"/>
      <c r="D27" s="28"/>
      <c r="E27" s="28"/>
      <c r="F27" s="44">
        <f>IF(I27=1,G3*1000," ")</f>
        <v>12000</v>
      </c>
      <c r="G27" s="1"/>
      <c r="H27" s="1"/>
      <c r="I27" s="37">
        <v>1</v>
      </c>
      <c r="J27" s="4"/>
    </row>
    <row r="28" spans="1:10" ht="15.5" x14ac:dyDescent="0.35">
      <c r="A28" s="1"/>
      <c r="B28" s="29"/>
      <c r="C28" s="29"/>
      <c r="D28" s="28"/>
      <c r="E28" s="28"/>
      <c r="F28" s="44"/>
      <c r="G28" s="1"/>
      <c r="H28" s="1"/>
      <c r="I28" s="37"/>
      <c r="J28" s="4"/>
    </row>
    <row r="29" spans="1:10" ht="15.5" x14ac:dyDescent="0.35">
      <c r="A29" s="1"/>
      <c r="B29" s="30"/>
      <c r="C29" s="30"/>
      <c r="D29" s="28"/>
      <c r="E29" s="28"/>
      <c r="F29" s="30"/>
      <c r="G29" s="1"/>
      <c r="H29" s="1"/>
      <c r="I29" s="37"/>
      <c r="J29" s="4"/>
    </row>
    <row r="30" spans="1:10" ht="15.5" hidden="1" x14ac:dyDescent="0.35">
      <c r="A30" s="1"/>
      <c r="B30" s="30"/>
      <c r="C30" s="30"/>
      <c r="D30" s="30"/>
      <c r="E30" s="28"/>
      <c r="F30" s="30"/>
      <c r="G30" s="1"/>
      <c r="H30" s="1"/>
      <c r="I30" s="37"/>
      <c r="J30" s="4"/>
    </row>
    <row r="31" spans="1:10" ht="15.5" hidden="1" x14ac:dyDescent="0.35">
      <c r="A31" s="1"/>
      <c r="B31" s="30"/>
      <c r="C31" s="30"/>
      <c r="D31" s="30"/>
      <c r="E31" s="28"/>
      <c r="F31" s="30"/>
      <c r="G31" s="1"/>
      <c r="H31" s="1"/>
      <c r="I31" s="37"/>
      <c r="J31" s="4"/>
    </row>
    <row r="32" spans="1:10" ht="15.5" hidden="1" x14ac:dyDescent="0.35">
      <c r="A32" s="1"/>
      <c r="B32" s="30"/>
      <c r="C32" s="30"/>
      <c r="D32" s="30"/>
      <c r="E32" s="28"/>
      <c r="F32" s="30"/>
      <c r="G32" s="1"/>
      <c r="H32" s="1"/>
      <c r="I32" s="37"/>
      <c r="J32" s="4"/>
    </row>
    <row r="33" spans="1:10" ht="19.5" x14ac:dyDescent="0.6">
      <c r="A33" s="1"/>
      <c r="B33" s="31" t="s">
        <v>7</v>
      </c>
      <c r="C33" s="32"/>
      <c r="D33" s="32"/>
      <c r="E33" s="32"/>
      <c r="F33" s="13">
        <f>SUM(F17:F28)</f>
        <v>233400</v>
      </c>
      <c r="G33" s="3"/>
      <c r="H33" s="1"/>
      <c r="I33" s="37"/>
      <c r="J33" s="4"/>
    </row>
  </sheetData>
  <mergeCells count="3">
    <mergeCell ref="A1:G1"/>
    <mergeCell ref="A2:G2"/>
    <mergeCell ref="F27:F28"/>
  </mergeCells>
  <pageMargins left="0.7" right="0.7" top="0.75" bottom="0.75" header="0.3" footer="0.3"/>
  <pageSetup paperSize="9" orientation="portrait" horizontalDpi="180" verticalDpi="18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defaultSize="0" autoLine="0" autoPict="0">
                <anchor moveWithCells="1">
                  <from>
                    <xdr:col>2</xdr:col>
                    <xdr:colOff>317500</xdr:colOff>
                    <xdr:row>12</xdr:row>
                    <xdr:rowOff>0</xdr:rowOff>
                  </from>
                  <to>
                    <xdr:col>5</xdr:col>
                    <xdr:colOff>88900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</xdr:col>
                    <xdr:colOff>355600</xdr:colOff>
                    <xdr:row>18</xdr:row>
                    <xdr:rowOff>260350</xdr:rowOff>
                  </from>
                  <to>
                    <xdr:col>3</xdr:col>
                    <xdr:colOff>241300</xdr:colOff>
                    <xdr:row>20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</xdr:col>
                    <xdr:colOff>355600</xdr:colOff>
                    <xdr:row>20</xdr:row>
                    <xdr:rowOff>6350</xdr:rowOff>
                  </from>
                  <to>
                    <xdr:col>3</xdr:col>
                    <xdr:colOff>234950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Option Button 8">
              <controlPr defaultSize="0" autoFill="0" autoLine="0" autoPict="0">
                <anchor moveWithCells="1">
                  <from>
                    <xdr:col>1</xdr:col>
                    <xdr:colOff>565150</xdr:colOff>
                    <xdr:row>26</xdr:row>
                    <xdr:rowOff>82550</xdr:rowOff>
                  </from>
                  <to>
                    <xdr:col>1</xdr:col>
                    <xdr:colOff>1035050</xdr:colOff>
                    <xdr:row>27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Option Button 9">
              <controlPr defaultSize="0" autoFill="0" autoLine="0" autoPict="0">
                <anchor moveWithCells="1">
                  <from>
                    <xdr:col>1</xdr:col>
                    <xdr:colOff>1308100</xdr:colOff>
                    <xdr:row>26</xdr:row>
                    <xdr:rowOff>76200</xdr:rowOff>
                  </from>
                  <to>
                    <xdr:col>1</xdr:col>
                    <xdr:colOff>1778000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Group Box 10">
              <controlPr defaultSize="0" autoFill="0" autoPict="0">
                <anchor moveWithCells="1">
                  <from>
                    <xdr:col>1</xdr:col>
                    <xdr:colOff>12700</xdr:colOff>
                    <xdr:row>26</xdr:row>
                    <xdr:rowOff>0</xdr:rowOff>
                  </from>
                  <to>
                    <xdr:col>3</xdr:col>
                    <xdr:colOff>12700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Check Box 12">
              <controlPr defaultSize="0" autoFill="0" autoLine="0" autoPict="0">
                <anchor moveWithCells="1">
                  <from>
                    <xdr:col>1</xdr:col>
                    <xdr:colOff>355600</xdr:colOff>
                    <xdr:row>20</xdr:row>
                    <xdr:rowOff>158750</xdr:rowOff>
                  </from>
                  <to>
                    <xdr:col>3</xdr:col>
                    <xdr:colOff>361950</xdr:colOff>
                    <xdr:row>22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Check Box 13">
              <controlPr defaultSize="0" autoFill="0" autoLine="0" autoPict="0">
                <anchor moveWithCells="1">
                  <from>
                    <xdr:col>1</xdr:col>
                    <xdr:colOff>349250</xdr:colOff>
                    <xdr:row>22</xdr:row>
                    <xdr:rowOff>0</xdr:rowOff>
                  </from>
                  <to>
                    <xdr:col>3</xdr:col>
                    <xdr:colOff>355600</xdr:colOff>
                    <xdr:row>23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Check Box 14">
              <controlPr defaultSize="0" autoFill="0" autoLine="0" autoPict="0">
                <anchor moveWithCells="1">
                  <from>
                    <xdr:col>1</xdr:col>
                    <xdr:colOff>349250</xdr:colOff>
                    <xdr:row>23</xdr:row>
                    <xdr:rowOff>6350</xdr:rowOff>
                  </from>
                  <to>
                    <xdr:col>3</xdr:col>
                    <xdr:colOff>355600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Spinner 24">
              <controlPr defaultSize="0" autoPict="0">
                <anchor moveWithCells="1" sizeWithCells="1">
                  <from>
                    <xdr:col>7</xdr:col>
                    <xdr:colOff>38100</xdr:colOff>
                    <xdr:row>3</xdr:row>
                    <xdr:rowOff>146050</xdr:rowOff>
                  </from>
                  <to>
                    <xdr:col>8</xdr:col>
                    <xdr:colOff>260350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4" name="Spinner 25">
              <controlPr defaultSize="0" autoPict="0">
                <anchor moveWithCells="1" sizeWithCells="1">
                  <from>
                    <xdr:col>7</xdr:col>
                    <xdr:colOff>38100</xdr:colOff>
                    <xdr:row>1</xdr:row>
                    <xdr:rowOff>101600</xdr:rowOff>
                  </from>
                  <to>
                    <xdr:col>8</xdr:col>
                    <xdr:colOff>260350</xdr:colOff>
                    <xdr:row>3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6"/>
  <sheetViews>
    <sheetView workbookViewId="0">
      <selection activeCell="D5" sqref="D5"/>
    </sheetView>
  </sheetViews>
  <sheetFormatPr defaultRowHeight="14.5" x14ac:dyDescent="0.35"/>
  <cols>
    <col min="1" max="1" width="34.90625" bestFit="1" customWidth="1"/>
    <col min="2" max="2" width="12.6328125" bestFit="1" customWidth="1"/>
  </cols>
  <sheetData>
    <row r="1" spans="1:2" ht="15.5" x14ac:dyDescent="0.35">
      <c r="A1" s="38" t="s">
        <v>4</v>
      </c>
      <c r="B1" s="38" t="s">
        <v>5</v>
      </c>
    </row>
    <row r="2" spans="1:2" ht="15.5" x14ac:dyDescent="0.35">
      <c r="A2" s="39" t="s">
        <v>14</v>
      </c>
      <c r="B2" s="40">
        <v>2000</v>
      </c>
    </row>
    <row r="3" spans="1:2" ht="15.5" x14ac:dyDescent="0.35">
      <c r="A3" s="39" t="s">
        <v>15</v>
      </c>
      <c r="B3" s="40">
        <v>2800</v>
      </c>
    </row>
    <row r="4" spans="1:2" ht="15.5" x14ac:dyDescent="0.35">
      <c r="A4" s="39" t="s">
        <v>16</v>
      </c>
      <c r="B4" s="40">
        <v>3100</v>
      </c>
    </row>
    <row r="5" spans="1:2" ht="15.5" x14ac:dyDescent="0.35">
      <c r="A5" s="39" t="s">
        <v>17</v>
      </c>
      <c r="B5" s="41">
        <v>2200</v>
      </c>
    </row>
    <row r="6" spans="1:2" ht="15.5" x14ac:dyDescent="0.35">
      <c r="A6" s="39" t="s">
        <v>18</v>
      </c>
      <c r="B6" s="41">
        <v>2600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 1</vt:lpstr>
      <vt:lpstr>Гостиницы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2021-04-16T05:24:20Z</dcterms:modified>
</cp:coreProperties>
</file>